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_COMMON_\_Картузова_\ИСПОЛКОМ 2023\9 месяцев 2023\"/>
    </mc:Choice>
  </mc:AlternateContent>
  <xr:revisionPtr revIDLastSave="0" documentId="13_ncr:1_{DF478C28-A32E-484F-8BF4-CA95B4598259}" xr6:coauthVersionLast="36" xr6:coauthVersionMax="36" xr10:uidLastSave="{00000000-0000-0000-0000-000000000000}"/>
  <bookViews>
    <workbookView xWindow="120" yWindow="120" windowWidth="15060" windowHeight="7872" xr2:uid="{00000000-000D-0000-FFFF-FFFF00000000}"/>
  </bookViews>
  <sheets>
    <sheet name="программы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программы!$A$5:$T$48</definedName>
    <definedName name="_xlnm.Print_Titles" localSheetId="0">программы!$4:$4</definedName>
    <definedName name="_xlnm.Print_Area" localSheetId="0">программы!$A$1:$T$48</definedName>
  </definedNames>
  <calcPr calcId="191029"/>
</workbook>
</file>

<file path=xl/calcChain.xml><?xml version="1.0" encoding="utf-8"?>
<calcChain xmlns="http://schemas.openxmlformats.org/spreadsheetml/2006/main">
  <c r="Q49" i="4" l="1"/>
  <c r="R49" i="4"/>
  <c r="P49" i="4"/>
  <c r="Q46" i="4"/>
  <c r="R46" i="4"/>
  <c r="S44" i="4" l="1"/>
  <c r="T44" i="4"/>
  <c r="T17" i="4"/>
  <c r="P46" i="4" l="1"/>
  <c r="T32" i="4" l="1"/>
  <c r="T20" i="4"/>
  <c r="T16" i="4"/>
  <c r="T6" i="4" l="1"/>
  <c r="T8" i="4"/>
  <c r="T9" i="4"/>
  <c r="T11" i="4"/>
  <c r="T12" i="4"/>
  <c r="T14" i="4"/>
  <c r="T15" i="4"/>
  <c r="T18" i="4"/>
  <c r="T21" i="4"/>
  <c r="T23" i="4"/>
  <c r="T24" i="4"/>
  <c r="T25" i="4"/>
  <c r="T26" i="4"/>
  <c r="T27" i="4"/>
  <c r="T28" i="4"/>
  <c r="T30" i="4"/>
  <c r="T31" i="4"/>
  <c r="T33" i="4"/>
  <c r="T35" i="4"/>
  <c r="T37" i="4"/>
  <c r="T38" i="4"/>
  <c r="T39" i="4"/>
  <c r="T40" i="4"/>
  <c r="T42" i="4"/>
  <c r="T43" i="4"/>
  <c r="T45" i="4"/>
  <c r="T47" i="4"/>
  <c r="S6" i="4"/>
  <c r="S8" i="4"/>
  <c r="S9" i="4"/>
  <c r="S11" i="4"/>
  <c r="S12" i="4"/>
  <c r="S14" i="4"/>
  <c r="S15" i="4"/>
  <c r="S16" i="4"/>
  <c r="S17" i="4"/>
  <c r="S18" i="4"/>
  <c r="S20" i="4"/>
  <c r="S21" i="4"/>
  <c r="S23" i="4"/>
  <c r="S24" i="4"/>
  <c r="S25" i="4"/>
  <c r="S26" i="4"/>
  <c r="S27" i="4"/>
  <c r="S28" i="4"/>
  <c r="S30" i="4"/>
  <c r="S31" i="4"/>
  <c r="S32" i="4"/>
  <c r="S33" i="4"/>
  <c r="S35" i="4"/>
  <c r="S37" i="4"/>
  <c r="S38" i="4"/>
  <c r="S39" i="4"/>
  <c r="S40" i="4"/>
  <c r="S42" i="4"/>
  <c r="S43" i="4"/>
  <c r="S45" i="4"/>
  <c r="S47" i="4"/>
  <c r="T46" i="4"/>
  <c r="Q41" i="4"/>
  <c r="R41" i="4"/>
  <c r="P41" i="4"/>
  <c r="Q36" i="4"/>
  <c r="R36" i="4"/>
  <c r="P36" i="4"/>
  <c r="Q34" i="4"/>
  <c r="R34" i="4"/>
  <c r="P34" i="4"/>
  <c r="Q29" i="4"/>
  <c r="R29" i="4"/>
  <c r="P29" i="4"/>
  <c r="Q22" i="4"/>
  <c r="R22" i="4"/>
  <c r="P22" i="4"/>
  <c r="Q19" i="4"/>
  <c r="R19" i="4"/>
  <c r="P19" i="4"/>
  <c r="Q13" i="4"/>
  <c r="R13" i="4"/>
  <c r="P13" i="4"/>
  <c r="Q10" i="4"/>
  <c r="R10" i="4"/>
  <c r="P10" i="4"/>
  <c r="Q7" i="4"/>
  <c r="R7" i="4"/>
  <c r="P7" i="4"/>
  <c r="Q5" i="4"/>
  <c r="R5" i="4"/>
  <c r="P5" i="4"/>
  <c r="P48" i="4" l="1"/>
  <c r="P54" i="4" s="1"/>
  <c r="R48" i="4"/>
  <c r="Q48" i="4"/>
  <c r="Q54" i="4" s="1"/>
  <c r="S46" i="4"/>
  <c r="S41" i="4"/>
  <c r="S34" i="4"/>
  <c r="S19" i="4"/>
  <c r="T19" i="4"/>
  <c r="S10" i="4"/>
  <c r="S5" i="4"/>
  <c r="T41" i="4"/>
  <c r="S36" i="4"/>
  <c r="T36" i="4"/>
  <c r="T34" i="4"/>
  <c r="T29" i="4"/>
  <c r="S29" i="4"/>
  <c r="S22" i="4"/>
  <c r="T22" i="4"/>
  <c r="S13" i="4"/>
  <c r="T13" i="4"/>
  <c r="T10" i="4"/>
  <c r="T7" i="4"/>
  <c r="S7" i="4"/>
  <c r="T5" i="4"/>
  <c r="R54" i="4" l="1"/>
  <c r="S48" i="4"/>
  <c r="T48" i="4"/>
</calcChain>
</file>

<file path=xl/sharedStrings.xml><?xml version="1.0" encoding="utf-8"?>
<sst xmlns="http://schemas.openxmlformats.org/spreadsheetml/2006/main" count="70" uniqueCount="70">
  <si>
    <t>dddd</t>
  </si>
  <si>
    <t>rrrrrr</t>
  </si>
  <si>
    <t>rrr</t>
  </si>
  <si>
    <t>Государственная программа "Аграрный бизнес" на 2021-2025 годы</t>
  </si>
  <si>
    <t>подпрограмма "Обеспечение общих условий функционирования агропромышленного комплекса"</t>
  </si>
  <si>
    <t>Государственная программа "Управление государственными финансами и регулирование финансового рынка" на 2020 год и на период до 2025 года</t>
  </si>
  <si>
    <t>подпрограмма "Обеспечение устойчивости бюджетной системы и повышение эффективности управления государственными финансами"</t>
  </si>
  <si>
    <t>Государственная программа по преодолению последствий катастрофы на Чернобыльской АЭС</t>
  </si>
  <si>
    <t>Государственая программа "Социальная защита"</t>
  </si>
  <si>
    <t>подпрограмма "Социальное обслуживание и социальная поддержка"</t>
  </si>
  <si>
    <t>подпрограмма "Доступная среда жизнедеятельности инвалидов и физически ослабленных лиц"</t>
  </si>
  <si>
    <t>Государственная программа "Здоровье народа и демографическая безопасность"</t>
  </si>
  <si>
    <t>подпрограмма "Семья и детство"</t>
  </si>
  <si>
    <t>подпрограмма "Профилактика и контроль неинфекционных заболеваний"</t>
  </si>
  <si>
    <t>подпрограмма "Противодействие распространению туберкулеза"</t>
  </si>
  <si>
    <t>подпрограмма "Профилактика ВИЧ-инфекции"</t>
  </si>
  <si>
    <t>подпрограмма "Обеспечение функционирования системы здравоохранения Республики Беларусь"</t>
  </si>
  <si>
    <t>Государственная программа "Охрана окружающей среды и устойчивое использование природных ресурсов"</t>
  </si>
  <si>
    <t>подпрограмма "Сохранение и устойчивое использование биологического и ландшафтного разнообразия"</t>
  </si>
  <si>
    <t>подпрограмма "Функционирование системы охраны окружающей среды"</t>
  </si>
  <si>
    <t>Государственная программа "Образование и молодежная политика"</t>
  </si>
  <si>
    <t>подпрограмма "Дошкольное образование"</t>
  </si>
  <si>
    <t>подпрограмма "Общее среднее образование"</t>
  </si>
  <si>
    <t>подпрограмма "Специальное образование"</t>
  </si>
  <si>
    <t>подпрограмма "Дополнительное образование детей и молодежи, функционирование учреждений, специализирующихся на реализации программ воспитания"</t>
  </si>
  <si>
    <t>подпрограмма "Молодежная политика"</t>
  </si>
  <si>
    <t>подпрограмма "Обеспечение функционирования системы образования"</t>
  </si>
  <si>
    <t>Государственная программа "Культура Беларуси"</t>
  </si>
  <si>
    <t>подпрограмма "Культурное наследие"</t>
  </si>
  <si>
    <t>подпрограмма "Искусство и творчество"</t>
  </si>
  <si>
    <t>подпрограмма "Функционирование и инфраструктура сферы культуры"</t>
  </si>
  <si>
    <t>подпрограмма "Архивы Беларуси"</t>
  </si>
  <si>
    <t>Государственная программа "Физическая культура и спорт"</t>
  </si>
  <si>
    <t>подпрограмма "Подготовка спортивного резерва, физкультурно-оздоровительная, спортивно-массовая работа"</t>
  </si>
  <si>
    <t>Государственная программа "Комфортное жилье и благоприятная среда" на 2021-2025 годы</t>
  </si>
  <si>
    <t>подпрограмма "Доступность услуг"</t>
  </si>
  <si>
    <t>подпрограмма "Благоустройство"</t>
  </si>
  <si>
    <t>подпрограмма "Эффективное теплоснабжение"</t>
  </si>
  <si>
    <t>подпрограмма "Ремонт жилья"</t>
  </si>
  <si>
    <t>Государственная программа "Строительство жилья"</t>
  </si>
  <si>
    <t>подпрограмма "Строительство жилых домов"</t>
  </si>
  <si>
    <t>Государственная программа "Земельно-имущественные отношения, геодезическая и картографическая деятельность" на 2021-2025 годы</t>
  </si>
  <si>
    <t>Государственная программа "Увековечение памяти о погибших при защите Отечества" на 2021-2025 годы</t>
  </si>
  <si>
    <t>Государственная программа "Транспортный комплекс" на 2021-2025 годы</t>
  </si>
  <si>
    <t>подпрограмма "Автомобильный, городской электрический транспорт и метрополитен"</t>
  </si>
  <si>
    <t xml:space="preserve"> Наименование</t>
  </si>
  <si>
    <t xml:space="preserve"> Вид бюд жета</t>
  </si>
  <si>
    <t xml:space="preserve"> Раз дел</t>
  </si>
  <si>
    <t xml:space="preserve"> Под раз дел</t>
  </si>
  <si>
    <t xml:space="preserve"> Вид</t>
  </si>
  <si>
    <t xml:space="preserve"> Пара граф</t>
  </si>
  <si>
    <t xml:space="preserve"> Про грам ма</t>
  </si>
  <si>
    <t xml:space="preserve"> Под прог рам ма</t>
  </si>
  <si>
    <t xml:space="preserve"> Гла ва</t>
  </si>
  <si>
    <t xml:space="preserve"> УНП</t>
  </si>
  <si>
    <t xml:space="preserve"> Орга низа ция</t>
  </si>
  <si>
    <t xml:space="preserve"> Ка тего рия</t>
  </si>
  <si>
    <t xml:space="preserve"> Ста тья</t>
  </si>
  <si>
    <t xml:space="preserve"> Под ста тья</t>
  </si>
  <si>
    <t xml:space="preserve"> Эле мент</t>
  </si>
  <si>
    <t xml:space="preserve"> Уточненный план на год</t>
  </si>
  <si>
    <t xml:space="preserve"> Уточненный план на отчетный период</t>
  </si>
  <si>
    <t xml:space="preserve"> Исполнено за отчетный период</t>
  </si>
  <si>
    <t>рублей</t>
  </si>
  <si>
    <t xml:space="preserve"> % исполнения к плану на год</t>
  </si>
  <si>
    <t>% исполнения к плану на отчетный период</t>
  </si>
  <si>
    <t xml:space="preserve">ИТОГО </t>
  </si>
  <si>
    <t>Государственная программа "Массовая информация и книгоиздание" на 2021-2025 годы</t>
  </si>
  <si>
    <t>99.0</t>
  </si>
  <si>
    <t xml:space="preserve">Исполнение Государственных программ по бюджету Быховского района  за январь-сентябрь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</si>
</sst>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NumberFormat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top"/>
    </xf>
    <xf numFmtId="0" fontId="3" fillId="2" borderId="1" xfId="0" applyNumberFormat="1" applyFont="1" applyFill="1" applyBorder="1" applyAlignment="1">
      <alignment vertical="top"/>
    </xf>
    <xf numFmtId="0" fontId="2" fillId="3" borderId="1" xfId="0" applyNumberFormat="1" applyFont="1" applyFill="1" applyBorder="1" applyAlignment="1">
      <alignment vertical="top"/>
    </xf>
    <xf numFmtId="4" fontId="3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164" fontId="3" fillId="4" borderId="1" xfId="0" applyNumberFormat="1" applyFont="1" applyFill="1" applyBorder="1" applyAlignment="1"/>
    <xf numFmtId="4" fontId="2" fillId="3" borderId="1" xfId="0" applyNumberFormat="1" applyFont="1" applyFill="1" applyBorder="1" applyAlignment="1"/>
    <xf numFmtId="164" fontId="2" fillId="3" borderId="1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2" fillId="3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/>
    <xf numFmtId="164" fontId="3" fillId="4" borderId="1" xfId="0" applyNumberFormat="1" applyFont="1" applyFill="1" applyBorder="1" applyAlignment="1">
      <alignment horizontal="right"/>
    </xf>
    <xf numFmtId="4" fontId="6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"/>
  <sheetViews>
    <sheetView showZeros="0" tabSelected="1" topLeftCell="A43" zoomScaleNormal="100" workbookViewId="0">
      <selection activeCell="R11" sqref="R11"/>
    </sheetView>
  </sheetViews>
  <sheetFormatPr defaultRowHeight="13.2" x14ac:dyDescent="0.25"/>
  <cols>
    <col min="1" max="1" width="69.21875" style="4" customWidth="1"/>
    <col min="2" max="2" width="0.109375" style="2" hidden="1" customWidth="1"/>
    <col min="3" max="5" width="5.109375" style="2" hidden="1" customWidth="1"/>
    <col min="6" max="6" width="6.21875" style="2" hidden="1" customWidth="1"/>
    <col min="7" max="8" width="5.33203125" style="2" hidden="1" customWidth="1"/>
    <col min="9" max="9" width="5.109375" style="2" hidden="1" customWidth="1"/>
    <col min="10" max="10" width="9.33203125" style="2" hidden="1" customWidth="1"/>
    <col min="11" max="11" width="6.21875" style="2" hidden="1" customWidth="1"/>
    <col min="12" max="14" width="5.33203125" style="2" hidden="1" customWidth="1"/>
    <col min="15" max="15" width="0.109375" style="2" hidden="1" customWidth="1"/>
    <col min="16" max="16" width="19.21875" style="22" customWidth="1"/>
    <col min="17" max="17" width="20.6640625" style="22" customWidth="1"/>
    <col min="18" max="18" width="18.6640625" style="22" customWidth="1"/>
    <col min="19" max="20" width="16.44140625" style="3" customWidth="1"/>
  </cols>
  <sheetData>
    <row r="1" spans="1:20" ht="15.6" x14ac:dyDescent="0.25">
      <c r="S1" s="25"/>
      <c r="T1" s="25"/>
    </row>
    <row r="2" spans="1:20" ht="40.799999999999997" customHeight="1" x14ac:dyDescent="0.25">
      <c r="A2" s="24" t="s">
        <v>69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x14ac:dyDescent="0.25">
      <c r="T3" s="3" t="s">
        <v>63</v>
      </c>
    </row>
    <row r="4" spans="1:20" ht="84" customHeight="1" x14ac:dyDescent="0.25">
      <c r="A4" s="5" t="s">
        <v>45</v>
      </c>
      <c r="B4" s="5" t="s">
        <v>46</v>
      </c>
      <c r="C4" s="5" t="s">
        <v>47</v>
      </c>
      <c r="D4" s="5" t="s">
        <v>48</v>
      </c>
      <c r="E4" s="5" t="s">
        <v>49</v>
      </c>
      <c r="F4" s="5" t="s">
        <v>50</v>
      </c>
      <c r="G4" s="5" t="s">
        <v>51</v>
      </c>
      <c r="H4" s="5" t="s">
        <v>52</v>
      </c>
      <c r="I4" s="5" t="s">
        <v>53</v>
      </c>
      <c r="J4" s="5" t="s">
        <v>54</v>
      </c>
      <c r="K4" s="5" t="s">
        <v>55</v>
      </c>
      <c r="L4" s="5" t="s">
        <v>56</v>
      </c>
      <c r="M4" s="5" t="s">
        <v>57</v>
      </c>
      <c r="N4" s="5" t="s">
        <v>58</v>
      </c>
      <c r="O4" s="5" t="s">
        <v>59</v>
      </c>
      <c r="P4" s="5" t="s">
        <v>60</v>
      </c>
      <c r="Q4" s="5" t="s">
        <v>61</v>
      </c>
      <c r="R4" s="5" t="s">
        <v>62</v>
      </c>
      <c r="S4" s="5" t="s">
        <v>64</v>
      </c>
      <c r="T4" s="5" t="s">
        <v>65</v>
      </c>
    </row>
    <row r="5" spans="1:20" ht="33.6" x14ac:dyDescent="0.3">
      <c r="A5" s="14" t="s">
        <v>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9">
        <f>P6</f>
        <v>597378</v>
      </c>
      <c r="Q5" s="9">
        <f t="shared" ref="Q5:R5" si="0">Q6</f>
        <v>408437</v>
      </c>
      <c r="R5" s="9">
        <f t="shared" si="0"/>
        <v>406775.31</v>
      </c>
      <c r="S5" s="10">
        <f>R5/P5%</f>
        <v>68.093453391320068</v>
      </c>
      <c r="T5" s="10">
        <f>R5/Q5%</f>
        <v>99.593158798052087</v>
      </c>
    </row>
    <row r="6" spans="1:20" ht="34.200000000000003" customHeight="1" x14ac:dyDescent="0.3">
      <c r="A6" s="18" t="s">
        <v>4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1</v>
      </c>
      <c r="H6" s="19">
        <v>9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20">
        <v>597378</v>
      </c>
      <c r="Q6" s="20">
        <v>408437</v>
      </c>
      <c r="R6" s="20">
        <v>406775.31</v>
      </c>
      <c r="S6" s="17">
        <f t="shared" ref="S6:S48" si="1">R6/P6%</f>
        <v>68.093453391320068</v>
      </c>
      <c r="T6" s="17">
        <f t="shared" ref="T6:T48" si="2">R6/Q6%</f>
        <v>99.593158798052087</v>
      </c>
    </row>
    <row r="7" spans="1:20" ht="57.6" customHeight="1" x14ac:dyDescent="0.3">
      <c r="A7" s="14" t="s">
        <v>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3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9">
        <f>P8</f>
        <v>1580994</v>
      </c>
      <c r="Q7" s="9">
        <f t="shared" ref="Q7:R7" si="3">Q8</f>
        <v>1143570</v>
      </c>
      <c r="R7" s="9">
        <f t="shared" si="3"/>
        <v>1110408.99</v>
      </c>
      <c r="S7" s="10">
        <f t="shared" si="1"/>
        <v>70.234864268934601</v>
      </c>
      <c r="T7" s="10">
        <f t="shared" si="2"/>
        <v>97.100220362548853</v>
      </c>
    </row>
    <row r="8" spans="1:20" s="1" customFormat="1" ht="50.4" x14ac:dyDescent="0.3">
      <c r="A8" s="18" t="s">
        <v>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3</v>
      </c>
      <c r="H8" s="19">
        <v>1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20">
        <v>1580994</v>
      </c>
      <c r="Q8" s="20">
        <v>1143570</v>
      </c>
      <c r="R8" s="20">
        <v>1110408.99</v>
      </c>
      <c r="S8" s="17">
        <f t="shared" si="1"/>
        <v>70.234864268934601</v>
      </c>
      <c r="T8" s="17">
        <f t="shared" si="2"/>
        <v>97.100220362548853</v>
      </c>
    </row>
    <row r="9" spans="1:20" ht="42.6" customHeight="1" x14ac:dyDescent="0.3">
      <c r="A9" s="14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4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9">
        <v>2629568</v>
      </c>
      <c r="Q9" s="9">
        <v>1756700.2</v>
      </c>
      <c r="R9" s="9">
        <v>1571479.66</v>
      </c>
      <c r="S9" s="10">
        <f t="shared" si="1"/>
        <v>59.761894729476474</v>
      </c>
      <c r="T9" s="10">
        <f t="shared" si="2"/>
        <v>89.456337512798143</v>
      </c>
    </row>
    <row r="10" spans="1:20" ht="22.8" customHeight="1" x14ac:dyDescent="0.3">
      <c r="A10" s="14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9">
        <f>P11+P12</f>
        <v>3357369</v>
      </c>
      <c r="Q10" s="9">
        <f t="shared" ref="Q10:R10" si="4">Q11+Q12</f>
        <v>2460113</v>
      </c>
      <c r="R10" s="9">
        <f t="shared" si="4"/>
        <v>2362327.9900000002</v>
      </c>
      <c r="S10" s="10">
        <f t="shared" si="1"/>
        <v>70.362476987188487</v>
      </c>
      <c r="T10" s="10">
        <f t="shared" si="2"/>
        <v>96.025182176591073</v>
      </c>
    </row>
    <row r="11" spans="1:20" ht="33.6" x14ac:dyDescent="0.3">
      <c r="A11" s="15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5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20">
        <v>3309569</v>
      </c>
      <c r="Q11" s="20">
        <v>2412313</v>
      </c>
      <c r="R11" s="20">
        <v>2347558.1800000002</v>
      </c>
      <c r="S11" s="11">
        <f t="shared" si="1"/>
        <v>70.932444073533446</v>
      </c>
      <c r="T11" s="11">
        <f t="shared" si="2"/>
        <v>97.315654311857543</v>
      </c>
    </row>
    <row r="12" spans="1:20" ht="41.4" customHeight="1" x14ac:dyDescent="0.3">
      <c r="A12" s="15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5</v>
      </c>
      <c r="H12" s="6">
        <v>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20">
        <v>47800</v>
      </c>
      <c r="Q12" s="20">
        <v>47800</v>
      </c>
      <c r="R12" s="20">
        <v>14769.81</v>
      </c>
      <c r="S12" s="11">
        <f t="shared" si="1"/>
        <v>30.89918410041841</v>
      </c>
      <c r="T12" s="11">
        <f t="shared" si="2"/>
        <v>30.89918410041841</v>
      </c>
    </row>
    <row r="13" spans="1:20" ht="33.6" x14ac:dyDescent="0.3">
      <c r="A13" s="14" t="s">
        <v>11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6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9">
        <f>P14+P15+P16+P17+P18</f>
        <v>27420080</v>
      </c>
      <c r="Q13" s="9">
        <f t="shared" ref="Q13:R13" si="5">Q14+Q15+Q16+Q17+Q18</f>
        <v>14506205.4</v>
      </c>
      <c r="R13" s="9">
        <f t="shared" si="5"/>
        <v>12605895.08</v>
      </c>
      <c r="S13" s="10">
        <f t="shared" si="1"/>
        <v>45.973225023413498</v>
      </c>
      <c r="T13" s="10">
        <f t="shared" si="2"/>
        <v>86.900017836504645</v>
      </c>
    </row>
    <row r="14" spans="1:20" ht="19.2" customHeight="1" x14ac:dyDescent="0.3">
      <c r="A14" s="15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6</v>
      </c>
      <c r="H14" s="6">
        <v>1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20">
        <v>111827</v>
      </c>
      <c r="Q14" s="20">
        <v>111810.6</v>
      </c>
      <c r="R14" s="20">
        <v>108612.48</v>
      </c>
      <c r="S14" s="11">
        <f t="shared" si="1"/>
        <v>97.125452708201053</v>
      </c>
      <c r="T14" s="11">
        <f t="shared" si="2"/>
        <v>97.139698740548752</v>
      </c>
    </row>
    <row r="15" spans="1:20" ht="31.2" customHeight="1" x14ac:dyDescent="0.3">
      <c r="A15" s="15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6</v>
      </c>
      <c r="H15" s="6">
        <v>2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20">
        <v>2000</v>
      </c>
      <c r="Q15" s="20">
        <v>2000</v>
      </c>
      <c r="R15" s="20"/>
      <c r="S15" s="11">
        <f t="shared" si="1"/>
        <v>0</v>
      </c>
      <c r="T15" s="11">
        <f t="shared" si="2"/>
        <v>0</v>
      </c>
    </row>
    <row r="16" spans="1:20" ht="33" customHeight="1" x14ac:dyDescent="0.3">
      <c r="A16" s="15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6</v>
      </c>
      <c r="H16" s="6">
        <v>4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20">
        <v>2712</v>
      </c>
      <c r="Q16" s="20">
        <v>1902</v>
      </c>
      <c r="R16" s="20">
        <v>1735.08</v>
      </c>
      <c r="S16" s="17">
        <f t="shared" si="1"/>
        <v>63.977876106194685</v>
      </c>
      <c r="T16" s="11">
        <f t="shared" si="2"/>
        <v>91.223974763406943</v>
      </c>
    </row>
    <row r="17" spans="1:20" ht="24" customHeight="1" x14ac:dyDescent="0.3">
      <c r="A17" s="15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6</v>
      </c>
      <c r="H17" s="6">
        <v>5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20">
        <v>600</v>
      </c>
      <c r="Q17" s="20">
        <v>550</v>
      </c>
      <c r="R17" s="20">
        <v>499.05</v>
      </c>
      <c r="S17" s="21">
        <f t="shared" si="1"/>
        <v>83.174999999999997</v>
      </c>
      <c r="T17" s="21">
        <f t="shared" si="2"/>
        <v>90.736363636363635</v>
      </c>
    </row>
    <row r="18" spans="1:20" ht="37.799999999999997" customHeight="1" x14ac:dyDescent="0.3">
      <c r="A18" s="15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6</v>
      </c>
      <c r="H18" s="6">
        <v>6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20">
        <v>27302941</v>
      </c>
      <c r="Q18" s="20">
        <v>14389942.800000001</v>
      </c>
      <c r="R18" s="20">
        <v>12495048.470000001</v>
      </c>
      <c r="S18" s="17">
        <f t="shared" si="1"/>
        <v>45.764478156400813</v>
      </c>
      <c r="T18" s="11">
        <f t="shared" si="2"/>
        <v>86.83181471715092</v>
      </c>
    </row>
    <row r="19" spans="1:20" ht="44.4" customHeight="1" x14ac:dyDescent="0.3">
      <c r="A19" s="14" t="s">
        <v>17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7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>P20+P21</f>
        <v>185901</v>
      </c>
      <c r="Q19" s="9">
        <f t="shared" ref="Q19:R19" si="6">Q20+Q21</f>
        <v>129180</v>
      </c>
      <c r="R19" s="9">
        <f t="shared" si="6"/>
        <v>85288.81</v>
      </c>
      <c r="S19" s="10">
        <f t="shared" si="1"/>
        <v>45.87861818925127</v>
      </c>
      <c r="T19" s="10">
        <f t="shared" si="2"/>
        <v>66.023231150332876</v>
      </c>
    </row>
    <row r="20" spans="1:20" ht="41.4" customHeight="1" x14ac:dyDescent="0.3">
      <c r="A20" s="15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7</v>
      </c>
      <c r="H20" s="6">
        <v>4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20">
        <v>3000</v>
      </c>
      <c r="Q20" s="20">
        <v>2250</v>
      </c>
      <c r="R20" s="20">
        <v>1355.64</v>
      </c>
      <c r="S20" s="11">
        <f t="shared" si="1"/>
        <v>45.188000000000002</v>
      </c>
      <c r="T20" s="11">
        <f t="shared" si="2"/>
        <v>60.250666666666675</v>
      </c>
    </row>
    <row r="21" spans="1:20" ht="33.6" x14ac:dyDescent="0.3">
      <c r="A21" s="15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7</v>
      </c>
      <c r="H21" s="6">
        <v>6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20">
        <v>182901</v>
      </c>
      <c r="Q21" s="20">
        <v>126930</v>
      </c>
      <c r="R21" s="20">
        <v>83933.17</v>
      </c>
      <c r="S21" s="17">
        <f t="shared" si="1"/>
        <v>45.889945927031562</v>
      </c>
      <c r="T21" s="11">
        <f t="shared" si="2"/>
        <v>66.125557393839131</v>
      </c>
    </row>
    <row r="22" spans="1:20" ht="37.799999999999997" customHeight="1" x14ac:dyDescent="0.3">
      <c r="A22" s="14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14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>
        <f>P23+P24+P25+P26+P27+P28</f>
        <v>31831546.579999998</v>
      </c>
      <c r="Q22" s="9">
        <f t="shared" ref="Q22:R22" si="7">Q23+Q24+Q25+Q26+Q27+Q28</f>
        <v>24696794.579999998</v>
      </c>
      <c r="R22" s="9">
        <f t="shared" si="7"/>
        <v>23126180.919999998</v>
      </c>
      <c r="S22" s="10">
        <f t="shared" si="1"/>
        <v>72.651766579668333</v>
      </c>
      <c r="T22" s="10">
        <f t="shared" si="2"/>
        <v>93.64041493355613</v>
      </c>
    </row>
    <row r="23" spans="1:20" ht="18" customHeight="1" x14ac:dyDescent="0.3">
      <c r="A23" s="15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14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20">
        <v>5313958</v>
      </c>
      <c r="Q23" s="20">
        <v>4102278</v>
      </c>
      <c r="R23" s="20">
        <v>4059846.36</v>
      </c>
      <c r="S23" s="17">
        <f t="shared" si="1"/>
        <v>76.399669700061608</v>
      </c>
      <c r="T23" s="11">
        <f t="shared" si="2"/>
        <v>98.965656642480099</v>
      </c>
    </row>
    <row r="24" spans="1:20" ht="20.399999999999999" customHeight="1" x14ac:dyDescent="0.3">
      <c r="A24" s="15" t="s">
        <v>22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14</v>
      </c>
      <c r="H24" s="6">
        <v>2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20">
        <v>22623293.579999998</v>
      </c>
      <c r="Q24" s="20">
        <v>17799874.579999998</v>
      </c>
      <c r="R24" s="20">
        <v>16382556.789999999</v>
      </c>
      <c r="S24" s="17">
        <f t="shared" si="1"/>
        <v>72.414552426101707</v>
      </c>
      <c r="T24" s="11">
        <f t="shared" si="2"/>
        <v>92.037484401196281</v>
      </c>
    </row>
    <row r="25" spans="1:20" ht="20.399999999999999" customHeight="1" x14ac:dyDescent="0.3">
      <c r="A25" s="15" t="s">
        <v>23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14</v>
      </c>
      <c r="H25" s="6">
        <v>3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20">
        <v>382163</v>
      </c>
      <c r="Q25" s="20">
        <v>287692</v>
      </c>
      <c r="R25" s="20">
        <v>272797.71000000002</v>
      </c>
      <c r="S25" s="17">
        <f t="shared" si="1"/>
        <v>71.382554041076716</v>
      </c>
      <c r="T25" s="11">
        <f t="shared" si="2"/>
        <v>94.822834837256522</v>
      </c>
    </row>
    <row r="26" spans="1:20" ht="54" customHeight="1" x14ac:dyDescent="0.3">
      <c r="A26" s="15" t="s">
        <v>24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14</v>
      </c>
      <c r="H26" s="6">
        <v>9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20">
        <v>3496395</v>
      </c>
      <c r="Q26" s="20">
        <v>2491647</v>
      </c>
      <c r="R26" s="20">
        <v>2396613.02</v>
      </c>
      <c r="S26" s="11">
        <f t="shared" si="1"/>
        <v>68.545259331397062</v>
      </c>
      <c r="T26" s="11">
        <f t="shared" si="2"/>
        <v>96.185897119455518</v>
      </c>
    </row>
    <row r="27" spans="1:20" ht="22.2" customHeight="1" x14ac:dyDescent="0.3">
      <c r="A27" s="15" t="s">
        <v>25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14</v>
      </c>
      <c r="H27" s="6">
        <v>10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20">
        <v>1737</v>
      </c>
      <c r="Q27" s="20">
        <v>1303</v>
      </c>
      <c r="R27" s="20">
        <v>372.8</v>
      </c>
      <c r="S27" s="17">
        <f t="shared" si="1"/>
        <v>21.46229130685089</v>
      </c>
      <c r="T27" s="11">
        <f t="shared" si="2"/>
        <v>28.61089792785879</v>
      </c>
    </row>
    <row r="28" spans="1:20" ht="36.6" customHeight="1" x14ac:dyDescent="0.3">
      <c r="A28" s="15" t="s">
        <v>26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14</v>
      </c>
      <c r="H28" s="6">
        <v>11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20">
        <v>14000</v>
      </c>
      <c r="Q28" s="20">
        <v>14000</v>
      </c>
      <c r="R28" s="20">
        <v>13994.24</v>
      </c>
      <c r="S28" s="11">
        <f t="shared" si="1"/>
        <v>99.958857142857141</v>
      </c>
      <c r="T28" s="11">
        <f t="shared" si="2"/>
        <v>99.958857142857141</v>
      </c>
    </row>
    <row r="29" spans="1:20" ht="24" customHeight="1" x14ac:dyDescent="0.3">
      <c r="A29" s="14" t="s">
        <v>27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15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9">
        <f>P30+P31+P32+P33</f>
        <v>3483087</v>
      </c>
      <c r="Q29" s="9">
        <f>Q30+Q31+Q32+Q33</f>
        <v>2558444</v>
      </c>
      <c r="R29" s="9">
        <f>R30+R31+R32+R33</f>
        <v>2419030.35</v>
      </c>
      <c r="S29" s="10">
        <f t="shared" si="1"/>
        <v>69.450758766576882</v>
      </c>
      <c r="T29" s="10">
        <f t="shared" si="2"/>
        <v>94.550842230668337</v>
      </c>
    </row>
    <row r="30" spans="1:20" ht="19.2" customHeight="1" x14ac:dyDescent="0.3">
      <c r="A30" s="15" t="s">
        <v>28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15</v>
      </c>
      <c r="H30" s="6">
        <v>1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20">
        <v>985344</v>
      </c>
      <c r="Q30" s="20">
        <v>704857</v>
      </c>
      <c r="R30" s="20">
        <v>668872.49</v>
      </c>
      <c r="S30" s="11">
        <f t="shared" si="1"/>
        <v>67.882129489802537</v>
      </c>
      <c r="T30" s="11">
        <f t="shared" si="2"/>
        <v>94.894778657231186</v>
      </c>
    </row>
    <row r="31" spans="1:20" ht="19.2" customHeight="1" x14ac:dyDescent="0.3">
      <c r="A31" s="15" t="s">
        <v>29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15</v>
      </c>
      <c r="H31" s="6">
        <v>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20">
        <v>2418703</v>
      </c>
      <c r="Q31" s="20">
        <v>1781088</v>
      </c>
      <c r="R31" s="20">
        <v>1724389.92</v>
      </c>
      <c r="S31" s="11">
        <f t="shared" si="1"/>
        <v>71.293991862580896</v>
      </c>
      <c r="T31" s="11">
        <f t="shared" si="2"/>
        <v>96.81666037837546</v>
      </c>
    </row>
    <row r="32" spans="1:20" ht="31.8" customHeight="1" x14ac:dyDescent="0.3">
      <c r="A32" s="15" t="s">
        <v>30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15</v>
      </c>
      <c r="H32" s="6">
        <v>3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20">
        <v>54400</v>
      </c>
      <c r="Q32" s="20">
        <v>54400</v>
      </c>
      <c r="R32" s="20">
        <v>7780</v>
      </c>
      <c r="S32" s="17">
        <f t="shared" si="1"/>
        <v>14.301470588235293</v>
      </c>
      <c r="T32" s="11">
        <f t="shared" si="2"/>
        <v>14.301470588235293</v>
      </c>
    </row>
    <row r="33" spans="1:20" ht="20.399999999999999" customHeight="1" x14ac:dyDescent="0.3">
      <c r="A33" s="15" t="s">
        <v>31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15</v>
      </c>
      <c r="H33" s="6">
        <v>5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20">
        <v>24640</v>
      </c>
      <c r="Q33" s="20">
        <v>18099</v>
      </c>
      <c r="R33" s="20">
        <v>17987.939999999999</v>
      </c>
      <c r="S33" s="17">
        <f t="shared" si="1"/>
        <v>73.003003246753238</v>
      </c>
      <c r="T33" s="11">
        <f t="shared" si="2"/>
        <v>99.38637493784185</v>
      </c>
    </row>
    <row r="34" spans="1:20" ht="25.8" customHeight="1" x14ac:dyDescent="0.3">
      <c r="A34" s="14" t="s">
        <v>32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16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9">
        <f>P35</f>
        <v>1565549</v>
      </c>
      <c r="Q34" s="9">
        <f t="shared" ref="Q34:R34" si="8">Q35</f>
        <v>1139368</v>
      </c>
      <c r="R34" s="9">
        <f t="shared" si="8"/>
        <v>1102226.45</v>
      </c>
      <c r="S34" s="10">
        <f t="shared" si="1"/>
        <v>70.405107090228412</v>
      </c>
      <c r="T34" s="10">
        <f t="shared" si="2"/>
        <v>96.740162089860334</v>
      </c>
    </row>
    <row r="35" spans="1:20" ht="45.6" customHeight="1" x14ac:dyDescent="0.3">
      <c r="A35" s="15" t="s">
        <v>33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16</v>
      </c>
      <c r="H35" s="6">
        <v>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20">
        <v>1565549</v>
      </c>
      <c r="Q35" s="20">
        <v>1139368</v>
      </c>
      <c r="R35" s="20">
        <v>1102226.45</v>
      </c>
      <c r="S35" s="17">
        <f t="shared" si="1"/>
        <v>70.405107090228412</v>
      </c>
      <c r="T35" s="11">
        <f t="shared" si="2"/>
        <v>96.740162089860334</v>
      </c>
    </row>
    <row r="36" spans="1:20" ht="42" customHeight="1" x14ac:dyDescent="0.3">
      <c r="A36" s="14" t="s">
        <v>34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17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9">
        <f>P37+P38+P39+P40</f>
        <v>8987719.0499999989</v>
      </c>
      <c r="Q36" s="9">
        <f t="shared" ref="Q36:R36" si="9">Q37+Q38+Q39+Q40</f>
        <v>8041092.0499999998</v>
      </c>
      <c r="R36" s="9">
        <f t="shared" si="9"/>
        <v>7588657.0699999994</v>
      </c>
      <c r="S36" s="10">
        <f t="shared" si="1"/>
        <v>84.433625792964691</v>
      </c>
      <c r="T36" s="10">
        <f t="shared" si="2"/>
        <v>94.373463489949728</v>
      </c>
    </row>
    <row r="37" spans="1:20" s="1" customFormat="1" ht="19.8" customHeight="1" x14ac:dyDescent="0.3">
      <c r="A37" s="18" t="s">
        <v>35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17</v>
      </c>
      <c r="H37" s="19">
        <v>1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0">
        <v>4439159</v>
      </c>
      <c r="Q37" s="20">
        <v>3696952</v>
      </c>
      <c r="R37" s="20">
        <v>3690965.13</v>
      </c>
      <c r="S37" s="17">
        <f t="shared" si="1"/>
        <v>83.145594244315205</v>
      </c>
      <c r="T37" s="17">
        <f t="shared" si="2"/>
        <v>99.838059298578941</v>
      </c>
    </row>
    <row r="38" spans="1:20" ht="20.399999999999999" customHeight="1" x14ac:dyDescent="0.3">
      <c r="A38" s="15" t="s">
        <v>36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17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20">
        <v>2079250.6</v>
      </c>
      <c r="Q38" s="20">
        <v>1914454.6</v>
      </c>
      <c r="R38" s="20">
        <v>1846193.26</v>
      </c>
      <c r="S38" s="17">
        <f t="shared" si="1"/>
        <v>88.791281820478972</v>
      </c>
      <c r="T38" s="11">
        <f t="shared" si="2"/>
        <v>96.434423673457701</v>
      </c>
    </row>
    <row r="39" spans="1:20" ht="24" customHeight="1" x14ac:dyDescent="0.3">
      <c r="A39" s="15" t="s">
        <v>37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17</v>
      </c>
      <c r="H39" s="6">
        <v>3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20">
        <v>1372000</v>
      </c>
      <c r="Q39" s="20">
        <v>1346681</v>
      </c>
      <c r="R39" s="20">
        <v>1346573.84</v>
      </c>
      <c r="S39" s="11">
        <f t="shared" si="1"/>
        <v>98.146781341107882</v>
      </c>
      <c r="T39" s="11">
        <f t="shared" si="2"/>
        <v>99.992042658951902</v>
      </c>
    </row>
    <row r="40" spans="1:20" ht="18" customHeight="1" x14ac:dyDescent="0.3">
      <c r="A40" s="15" t="s">
        <v>38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17</v>
      </c>
      <c r="H40" s="6">
        <v>4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20">
        <v>1097309.45</v>
      </c>
      <c r="Q40" s="20">
        <v>1083004.45</v>
      </c>
      <c r="R40" s="20">
        <v>704924.84</v>
      </c>
      <c r="S40" s="17">
        <f t="shared" si="1"/>
        <v>64.241207436972317</v>
      </c>
      <c r="T40" s="11">
        <f t="shared" si="2"/>
        <v>65.08974547611507</v>
      </c>
    </row>
    <row r="41" spans="1:20" ht="25.8" customHeight="1" x14ac:dyDescent="0.3">
      <c r="A41" s="14" t="s">
        <v>39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19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9">
        <f>P42</f>
        <v>781968.85</v>
      </c>
      <c r="Q41" s="9">
        <f t="shared" ref="Q41:R41" si="10">Q42</f>
        <v>758242.88</v>
      </c>
      <c r="R41" s="9">
        <f t="shared" si="10"/>
        <v>747496.79</v>
      </c>
      <c r="S41" s="10">
        <f t="shared" si="1"/>
        <v>95.591632582295318</v>
      </c>
      <c r="T41" s="10">
        <f t="shared" si="2"/>
        <v>98.58276414016575</v>
      </c>
    </row>
    <row r="42" spans="1:20" ht="16.8" x14ac:dyDescent="0.3">
      <c r="A42" s="15" t="s">
        <v>40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19</v>
      </c>
      <c r="H42" s="6">
        <v>1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20">
        <v>781968.85</v>
      </c>
      <c r="Q42" s="20">
        <v>758242.88</v>
      </c>
      <c r="R42" s="20">
        <v>747496.79</v>
      </c>
      <c r="S42" s="17">
        <f t="shared" si="1"/>
        <v>95.591632582295318</v>
      </c>
      <c r="T42" s="11">
        <f t="shared" si="2"/>
        <v>98.58276414016575</v>
      </c>
    </row>
    <row r="43" spans="1:20" ht="57" customHeight="1" x14ac:dyDescent="0.3">
      <c r="A43" s="14" t="s">
        <v>41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21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9">
        <v>17740</v>
      </c>
      <c r="Q43" s="9">
        <v>9719</v>
      </c>
      <c r="R43" s="9">
        <v>4918.6899999999996</v>
      </c>
      <c r="S43" s="10">
        <f t="shared" si="1"/>
        <v>27.726550169109355</v>
      </c>
      <c r="T43" s="10">
        <f t="shared" si="2"/>
        <v>50.609013272970465</v>
      </c>
    </row>
    <row r="44" spans="1:20" ht="42" customHeight="1" x14ac:dyDescent="0.3">
      <c r="A44" s="14" t="s">
        <v>67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9">
        <v>20560</v>
      </c>
      <c r="Q44" s="9">
        <v>16920</v>
      </c>
      <c r="R44" s="9">
        <v>9190</v>
      </c>
      <c r="S44" s="10">
        <f t="shared" si="1"/>
        <v>44.69844357976654</v>
      </c>
      <c r="T44" s="10">
        <f t="shared" si="2"/>
        <v>54.314420803782511</v>
      </c>
    </row>
    <row r="45" spans="1:20" ht="43.2" customHeight="1" x14ac:dyDescent="0.3">
      <c r="A45" s="14" t="s">
        <v>42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26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9">
        <v>47626.46</v>
      </c>
      <c r="Q45" s="9">
        <v>47626.46</v>
      </c>
      <c r="R45" s="9">
        <v>18325.82</v>
      </c>
      <c r="S45" s="10">
        <f t="shared" si="1"/>
        <v>38.478232478332423</v>
      </c>
      <c r="T45" s="10">
        <f t="shared" si="2"/>
        <v>38.478232478332423</v>
      </c>
    </row>
    <row r="46" spans="1:20" ht="34.799999999999997" customHeight="1" x14ac:dyDescent="0.3">
      <c r="A46" s="14" t="s">
        <v>43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28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9">
        <f>P47</f>
        <v>616496</v>
      </c>
      <c r="Q46" s="9">
        <f t="shared" ref="Q46:R46" si="11">Q47</f>
        <v>497853</v>
      </c>
      <c r="R46" s="9">
        <f t="shared" si="11"/>
        <v>497853</v>
      </c>
      <c r="S46" s="10">
        <f t="shared" si="1"/>
        <v>80.755268485115877</v>
      </c>
      <c r="T46" s="10">
        <f t="shared" si="2"/>
        <v>100</v>
      </c>
    </row>
    <row r="47" spans="1:20" ht="33.6" x14ac:dyDescent="0.3">
      <c r="A47" s="15" t="s">
        <v>44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28</v>
      </c>
      <c r="H47" s="6">
        <v>2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20">
        <v>616496</v>
      </c>
      <c r="Q47" s="20">
        <v>497853</v>
      </c>
      <c r="R47" s="20">
        <v>497853</v>
      </c>
      <c r="S47" s="11">
        <f t="shared" si="1"/>
        <v>80.755268485115877</v>
      </c>
      <c r="T47" s="11">
        <f t="shared" si="2"/>
        <v>100</v>
      </c>
    </row>
    <row r="48" spans="1:20" ht="22.2" customHeight="1" x14ac:dyDescent="0.3">
      <c r="A48" s="16" t="s">
        <v>66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99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12">
        <f>P5+P7+P9+P10+P13+P19+P22+P29+P34+P36+P41+P43+P45+P46+P44</f>
        <v>83123582.939999983</v>
      </c>
      <c r="Q48" s="12">
        <f t="shared" ref="Q48:R48" si="12">Q5+Q7+Q9+Q10+Q13+Q19+Q22+Q29+Q34+Q36+Q41+Q43+Q45+Q46+Q44</f>
        <v>58170265.57</v>
      </c>
      <c r="R48" s="12">
        <f t="shared" si="12"/>
        <v>53656054.93</v>
      </c>
      <c r="S48" s="13">
        <f t="shared" si="1"/>
        <v>64.549737910996754</v>
      </c>
      <c r="T48" s="13">
        <f t="shared" si="2"/>
        <v>92.239659565301864</v>
      </c>
    </row>
    <row r="49" spans="1:20" ht="2.4" customHeight="1" x14ac:dyDescent="0.25">
      <c r="P49" s="23">
        <f>P48/P54%</f>
        <v>92.500152217228845</v>
      </c>
      <c r="Q49" s="23">
        <f t="shared" ref="Q49:R49" si="13">Q48/Q54%</f>
        <v>92.230912925316943</v>
      </c>
      <c r="R49" s="23">
        <f t="shared" si="13"/>
        <v>92.116445237186809</v>
      </c>
    </row>
    <row r="50" spans="1:20" ht="2.4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spans="1:20" ht="27" hidden="1" customHeight="1" x14ac:dyDescent="0.25"/>
    <row r="52" spans="1:20" ht="26.4" hidden="1" customHeight="1" x14ac:dyDescent="0.25">
      <c r="A52" s="4" t="s">
        <v>68</v>
      </c>
      <c r="P52" s="22">
        <v>6739602.0899999999</v>
      </c>
      <c r="Q52" s="22">
        <v>4899982.49</v>
      </c>
      <c r="R52" s="22">
        <v>4592018.79</v>
      </c>
    </row>
    <row r="53" spans="1:20" ht="26.4" hidden="1" customHeight="1" x14ac:dyDescent="0.25"/>
    <row r="54" spans="1:20" ht="35.4" hidden="1" customHeight="1" x14ac:dyDescent="0.25">
      <c r="P54" s="22">
        <f>P48+P52</f>
        <v>89863185.029999986</v>
      </c>
      <c r="Q54" s="22">
        <f>Q48+Q52</f>
        <v>63070248.060000002</v>
      </c>
      <c r="R54" s="22">
        <f>R48+R52</f>
        <v>58248073.719999999</v>
      </c>
    </row>
  </sheetData>
  <mergeCells count="4">
    <mergeCell ref="A2:T2"/>
    <mergeCell ref="S1:T1"/>
    <mergeCell ref="M50:T50"/>
    <mergeCell ref="A50:L5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9" fitToHeight="0" orientation="portrait" r:id="rId1"/>
  <headerFooter differentFirst="1">
    <oddHeader>&amp;R09.07.2021 10:35&amp;C&amp;P</oddHeader>
    <firstHeader>&amp;R09.07.2021 10:35</firstHeader>
  </headerFooter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3"/>
  <sheetViews>
    <sheetView workbookViewId="0">
      <selection activeCell="A3" sqref="A3"/>
    </sheetView>
  </sheetViews>
  <sheetFormatPr defaultColWidth="9.33203125" defaultRowHeight="13.2" x14ac:dyDescent="0.25"/>
  <cols>
    <col min="1" max="16384" width="9.33203125" style="1"/>
  </cols>
  <sheetData>
    <row r="3" spans="1:1" x14ac:dyDescent="0.25">
      <c r="A3" s="1" t="s">
        <v>2</v>
      </c>
    </row>
  </sheetData>
  <phoneticPr fontId="0" type="noConversion"/>
  <pageMargins left="0.59055118110236227" right="0.78740157480314965" top="0.98425196850393704" bottom="0.98425196850393704" header="0.19685039370078741" footer="0.19685039370078741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B1:B6"/>
  <sheetViews>
    <sheetView topLeftCell="A28" workbookViewId="0">
      <selection activeCell="D36" sqref="D36"/>
    </sheetView>
  </sheetViews>
  <sheetFormatPr defaultColWidth="9.33203125" defaultRowHeight="13.2" x14ac:dyDescent="0.25"/>
  <cols>
    <col min="1" max="16384" width="9.33203125" style="1"/>
  </cols>
  <sheetData>
    <row r="1" spans="2:2" x14ac:dyDescent="0.25">
      <c r="B1" s="1">
        <v>1111111</v>
      </c>
    </row>
    <row r="4" spans="2:2" x14ac:dyDescent="0.25">
      <c r="B4" s="1" t="s">
        <v>0</v>
      </c>
    </row>
    <row r="6" spans="2:2" x14ac:dyDescent="0.25">
      <c r="B6" s="1" t="s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"/>
  <sheetViews>
    <sheetView workbookViewId="0"/>
  </sheetViews>
  <sheetFormatPr defaultColWidth="9.33203125" defaultRowHeight="13.2" x14ac:dyDescent="0.25"/>
  <cols>
    <col min="1" max="16384" width="9.33203125" style="1"/>
  </cols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программы</vt:lpstr>
      <vt:lpstr>Лист1</vt:lpstr>
      <vt:lpstr>Лист2</vt:lpstr>
      <vt:lpstr>Лист3</vt:lpstr>
      <vt:lpstr>программы!Заголовки_для_печати</vt:lpstr>
      <vt:lpstr>программы!Область_печати</vt:lpstr>
    </vt:vector>
  </TitlesOfParts>
  <Company>IVC 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Картузова</dc:creator>
  <cp:lastModifiedBy>Картузова</cp:lastModifiedBy>
  <cp:lastPrinted>2023-10-09T13:32:17Z</cp:lastPrinted>
  <dcterms:created xsi:type="dcterms:W3CDTF">2006-07-27T07:42:46Z</dcterms:created>
  <dcterms:modified xsi:type="dcterms:W3CDTF">2023-10-23T12:55:41Z</dcterms:modified>
</cp:coreProperties>
</file>